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<sst xmlns="http://schemas.openxmlformats.org/spreadsheetml/2006/main" count="98" uniqueCount="95">
  <si>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</si>
  <si>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</si>
  <si>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</si>
  <si>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</si>
  <si>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</si>
  <si>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</si>
  <si>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</si>
  <si>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</si>
  <si>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</si>
  <si>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</si>
  <si>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</si>
  <si>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</si>
  <si>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</si>
  <si>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</si>
  <si>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</si>
  <si>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</si>
  <si>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</si>
  <si>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</si>
  <si>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</si>
  <si>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</si>
  <si>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</si>
  <si>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</si>
  <si>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</si>
  <si>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</si>
  <si>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</si>
  <si>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</si>
  <si>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</si>
  <si>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</si>
  <si>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</si>
  <si>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</si>
  <si>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</si>
  <si>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</si>
  <si>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</si>
  <si>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</si>
  <si>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</si>
  <si>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</si>
  <si>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</si>
  <si>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</si>
  <si>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</si>
  <si>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</si>
  <si>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</si>
  <si>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</si>
  <si>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</si>
  <si>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</si>
  <si>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</si>
  <si>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</si>
  <si>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</si>
  <si>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</si>
  <si>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</si>
  <si>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</si>
  <si>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</si>
  <si>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</si>
  <si>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</si>
  <si>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</si>
  <si>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</si>
  <si>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</si>
  <si>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</si>
  <si>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</si>
  <si>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</si>
  <si>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</si>
  <si>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</si>
  <si>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</si>
  <si>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</si>
  <si>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</si>
  <si>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</si>
  <si>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</si>
  <si>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</si>
  <si>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</si>
  <si>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</si>
  <si>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</si>
  <si>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</si>
  <si>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</si>
  <si>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</si>
  <si>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</si>
  <si>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</si>
  <si>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</si>
  <si>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</si>
  <si>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</si>
  <si>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</si>
  <si>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</si>
  <si>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</si>
  <si>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</si>
  <si>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</si>
  <si>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</si>
  <si>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</si>
  <si>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</si>
  <si>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</si>
  <si>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</si>
  <si>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</si>
  <si>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</si>
  <si>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</si>
  <si>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</si>
  <si>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Н.Ф. Панкратова</t>
  </si>
  <si>
    <t>Заведующий финансовым отделом</t>
  </si>
  <si>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01.02.2020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</si>
</sst>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sz val="18"/>
      <color indexed="54"/>
      <name val="Calibri Light"/>
      <family val="2"/>
    </font>
    <font>
      <sz val="18"/>
      <color indexed="60"/>
      <name val="Calibri"/>
      <family val="2"/>
    </font>
    <font>
      <sz val="18"/>
      <color indexed="20"/>
      <name val="Calibri"/>
      <family val="2"/>
    </font>
    <font>
      <i/>
      <sz val="18"/>
      <color indexed="23"/>
      <name val="Calibri"/>
      <family val="2"/>
    </font>
    <font>
      <sz val="18"/>
      <color indexed="52"/>
      <name val="Calibri"/>
      <family val="2"/>
    </font>
    <font>
      <sz val="18"/>
      <color indexed="10"/>
      <name val="Calibri"/>
      <family val="2"/>
    </font>
    <font>
      <sz val="18"/>
      <color indexed="17"/>
      <name val="Calibr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sz val="18"/>
      <color theme="3"/>
      <name val="Calibri Light"/>
      <family val="2"/>
    </font>
    <font>
      <sz val="18"/>
      <color rgb="FF9C6500"/>
      <name val="Calibri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" xfId="33"/>
    <cellStyle name="Excel_BuiltIn_Название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zoomScalePageLayoutView="0" workbookViewId="0" topLeftCell="A1">
      <selection activeCell="C15" sqref="C15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19" max="19" width="9.00390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94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2</v>
      </c>
      <c r="B7" s="46" t="s">
        <v>3</v>
      </c>
      <c r="C7" s="46" t="s">
        <v>4</v>
      </c>
      <c r="D7" s="46" t="s">
        <v>5</v>
      </c>
      <c r="E7" s="46" t="s">
        <v>6</v>
      </c>
      <c r="F7" s="46"/>
      <c r="G7" s="46"/>
      <c r="H7" s="46" t="s">
        <v>7</v>
      </c>
      <c r="I7" s="46" t="s">
        <v>8</v>
      </c>
      <c r="J7" s="46"/>
      <c r="K7" s="46"/>
      <c r="L7" s="46" t="s">
        <v>9</v>
      </c>
      <c r="M7" s="46" t="s">
        <v>10</v>
      </c>
      <c r="N7" s="46"/>
      <c r="O7" s="46"/>
      <c r="P7" s="7"/>
      <c r="Q7" s="46" t="s">
        <v>11</v>
      </c>
      <c r="R7" s="46" t="s">
        <v>12</v>
      </c>
      <c r="S7" s="46"/>
      <c r="T7" s="46"/>
      <c r="U7" s="46" t="s">
        <v>13</v>
      </c>
      <c r="V7" s="3"/>
    </row>
    <row r="8" spans="1:22" ht="12.75" customHeight="1">
      <c r="A8" s="49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7"/>
      <c r="Q8" s="46"/>
      <c r="R8" s="46"/>
      <c r="S8" s="46"/>
      <c r="T8" s="46"/>
      <c r="U8" s="46"/>
      <c r="V8" s="3"/>
    </row>
    <row r="9" spans="1:22" ht="24" customHeight="1">
      <c r="A9" s="49"/>
      <c r="B9" s="46"/>
      <c r="C9" s="46"/>
      <c r="D9" s="46"/>
      <c r="E9" s="8" t="s">
        <v>14</v>
      </c>
      <c r="F9" s="8" t="s">
        <v>15</v>
      </c>
      <c r="G9" s="8" t="s">
        <v>16</v>
      </c>
      <c r="H9" s="46"/>
      <c r="I9" s="8" t="s">
        <v>17</v>
      </c>
      <c r="J9" s="8" t="s">
        <v>18</v>
      </c>
      <c r="K9" s="8" t="s">
        <v>19</v>
      </c>
      <c r="L9" s="46"/>
      <c r="M9" s="8" t="s">
        <v>20</v>
      </c>
      <c r="N9" s="8" t="s">
        <v>21</v>
      </c>
      <c r="O9" s="8" t="s">
        <v>22</v>
      </c>
      <c r="P9" s="8"/>
      <c r="Q9" s="46"/>
      <c r="R9" s="8" t="s">
        <v>23</v>
      </c>
      <c r="S9" s="8" t="s">
        <v>24</v>
      </c>
      <c r="T9" s="8" t="s">
        <v>25</v>
      </c>
      <c r="U9" s="46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95853</v>
      </c>
      <c r="D11" s="15">
        <f>H11+L11+Q11+U11</f>
        <v>95853</v>
      </c>
      <c r="E11" s="15">
        <f>E13+E14</f>
        <v>11572.3</v>
      </c>
      <c r="F11" s="15">
        <f>F13+F14</f>
        <v>1878.2</v>
      </c>
      <c r="G11" s="15">
        <f>G13+G14</f>
        <v>1886.3000000000002</v>
      </c>
      <c r="H11" s="15">
        <f>E11+F11+G11</f>
        <v>15336.8</v>
      </c>
      <c r="I11" s="15">
        <f>I13+I14</f>
        <v>1966.1999999999998</v>
      </c>
      <c r="J11" s="15">
        <f>J13+J14</f>
        <v>1567.1</v>
      </c>
      <c r="K11" s="15">
        <f>K13+K14</f>
        <v>2268.6</v>
      </c>
      <c r="L11" s="15">
        <f>I11+J11+K11</f>
        <v>5801.9</v>
      </c>
      <c r="M11" s="15">
        <f>M13+M14</f>
        <v>2956.6</v>
      </c>
      <c r="N11" s="15">
        <f>N13+N14</f>
        <v>6396.6</v>
      </c>
      <c r="O11" s="15">
        <f>O13+O14</f>
        <v>8851.6</v>
      </c>
      <c r="P11" s="15">
        <f>P13+P14</f>
        <v>0</v>
      </c>
      <c r="Q11" s="15">
        <f>M11+N11+O11</f>
        <v>18204.800000000003</v>
      </c>
      <c r="R11" s="15">
        <f>R13+R14</f>
        <v>13799.6</v>
      </c>
      <c r="S11" s="15">
        <f>S13+S14</f>
        <v>21722.899999999998</v>
      </c>
      <c r="T11" s="15">
        <f>T13+T14</f>
        <v>20987</v>
      </c>
      <c r="U11" s="15">
        <f>R11+S11+T11</f>
        <v>56509.5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6">
        <v>6575</v>
      </c>
      <c r="D13" s="15">
        <f aca="true" t="shared" si="0" ref="D13:D22">H13+L13+Q13+U13</f>
        <v>6575</v>
      </c>
      <c r="E13" s="17">
        <v>659.9</v>
      </c>
      <c r="F13" s="17">
        <v>499.7</v>
      </c>
      <c r="G13" s="17">
        <v>355.6</v>
      </c>
      <c r="H13" s="15">
        <f aca="true" t="shared" si="1" ref="H13:H33">E13+F13+G13</f>
        <v>1515.1999999999998</v>
      </c>
      <c r="I13" s="17">
        <v>646.6</v>
      </c>
      <c r="J13" s="17">
        <v>317.6</v>
      </c>
      <c r="K13" s="17">
        <v>261</v>
      </c>
      <c r="L13" s="15">
        <f aca="true" t="shared" si="2" ref="L13:L33">I13+J13+K13</f>
        <v>1225.2</v>
      </c>
      <c r="M13" s="17">
        <v>640</v>
      </c>
      <c r="N13" s="21">
        <v>329</v>
      </c>
      <c r="O13" s="21">
        <v>614</v>
      </c>
      <c r="P13" s="22"/>
      <c r="Q13" s="15">
        <f aca="true" t="shared" si="3" ref="Q13:Q33">M13+N13+O13</f>
        <v>1583</v>
      </c>
      <c r="R13" s="17">
        <v>946</v>
      </c>
      <c r="S13" s="17">
        <v>764.6</v>
      </c>
      <c r="T13" s="17">
        <v>541</v>
      </c>
      <c r="U13" s="15">
        <f aca="true" t="shared" si="4" ref="U13:U33">R13+S13+T13</f>
        <v>2251.6</v>
      </c>
      <c r="V13" s="3"/>
    </row>
    <row r="14" spans="1:22" ht="12.75" customHeight="1">
      <c r="A14" s="23" t="s">
        <v>50</v>
      </c>
      <c r="B14" s="20" t="s">
        <v>51</v>
      </c>
      <c r="C14" s="26">
        <v>89278</v>
      </c>
      <c r="D14" s="15">
        <f t="shared" si="0"/>
        <v>89278</v>
      </c>
      <c r="E14" s="24">
        <v>10912.4</v>
      </c>
      <c r="F14" s="24">
        <v>1378.5</v>
      </c>
      <c r="G14" s="24">
        <v>1530.7</v>
      </c>
      <c r="H14" s="15">
        <f t="shared" si="1"/>
        <v>13821.6</v>
      </c>
      <c r="I14" s="17">
        <v>1319.6</v>
      </c>
      <c r="J14" s="17">
        <v>1249.5</v>
      </c>
      <c r="K14" s="17">
        <v>2007.6</v>
      </c>
      <c r="L14" s="15">
        <f t="shared" si="2"/>
        <v>4576.7</v>
      </c>
      <c r="M14" s="17">
        <v>2316.6</v>
      </c>
      <c r="N14" s="17">
        <v>6067.6</v>
      </c>
      <c r="O14" s="17">
        <v>8237.6</v>
      </c>
      <c r="P14" s="22"/>
      <c r="Q14" s="15">
        <f t="shared" si="3"/>
        <v>16621.800000000003</v>
      </c>
      <c r="R14" s="17">
        <v>12853.6</v>
      </c>
      <c r="S14" s="17">
        <v>20958.3</v>
      </c>
      <c r="T14" s="17">
        <v>20446</v>
      </c>
      <c r="U14" s="15">
        <f t="shared" si="4"/>
        <v>54257.9</v>
      </c>
      <c r="V14" s="3"/>
    </row>
    <row r="15" spans="1:22" ht="12.75" customHeight="1">
      <c r="A15" s="25" t="s">
        <v>52</v>
      </c>
      <c r="B15" s="14" t="s">
        <v>53</v>
      </c>
      <c r="C15" s="26">
        <f>C17+C18+C19+C20+C21</f>
        <v>96997.7</v>
      </c>
      <c r="D15" s="15">
        <f t="shared" si="0"/>
        <v>96997.7</v>
      </c>
      <c r="E15" s="26">
        <f>E17+E18+E19+E20+E21</f>
        <v>799.1</v>
      </c>
      <c r="F15" s="26">
        <f>F17+F18+F19+F20+F21</f>
        <v>2012.3</v>
      </c>
      <c r="G15" s="26">
        <f>G17+G18+G19+G20+G21</f>
        <v>2027.3</v>
      </c>
      <c r="H15" s="15">
        <f t="shared" si="1"/>
        <v>4838.7</v>
      </c>
      <c r="I15" s="26">
        <f>I17+I18+I19+I20+I21</f>
        <v>2086.4</v>
      </c>
      <c r="J15" s="26">
        <f>J17+J18+J19+J20+J21</f>
        <v>1759.3</v>
      </c>
      <c r="K15" s="26">
        <f>K17+K18+K19+K20+K21</f>
        <v>2459.4</v>
      </c>
      <c r="L15" s="15">
        <f t="shared" si="2"/>
        <v>6305.1</v>
      </c>
      <c r="M15" s="26">
        <f>M17+M18+M19+M20+M21</f>
        <v>3076.4</v>
      </c>
      <c r="N15" s="26">
        <f>N17+N18+N19+N20+N21</f>
        <v>4588.3</v>
      </c>
      <c r="O15" s="26">
        <f>O17+O18+O19+O20+O21</f>
        <v>9042.3</v>
      </c>
      <c r="P15" s="27"/>
      <c r="Q15" s="15">
        <f t="shared" si="3"/>
        <v>16707</v>
      </c>
      <c r="R15" s="26">
        <f>R17+R18+R19+R20+R21</f>
        <v>24129.4</v>
      </c>
      <c r="S15" s="26">
        <f>S17+S18+S19+S20+S21</f>
        <v>22892.3</v>
      </c>
      <c r="T15" s="26">
        <f>T17+T18+T19+T20+T21</f>
        <v>22125.2</v>
      </c>
      <c r="U15" s="15">
        <f t="shared" si="4"/>
        <v>69146.9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1"/>
      <c r="O16" s="21"/>
      <c r="P16" s="22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>
      <c r="A17" s="23" t="s">
        <v>54</v>
      </c>
      <c r="B17" s="20" t="s">
        <v>55</v>
      </c>
      <c r="C17" s="26">
        <v>69562.7</v>
      </c>
      <c r="D17" s="15">
        <f t="shared" si="0"/>
        <v>69562.7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2050</v>
      </c>
      <c r="O17" s="17">
        <v>6237</v>
      </c>
      <c r="P17" s="22"/>
      <c r="Q17" s="15">
        <f t="shared" si="3"/>
        <v>8287</v>
      </c>
      <c r="R17" s="17">
        <v>22210</v>
      </c>
      <c r="S17" s="17">
        <v>19950</v>
      </c>
      <c r="T17" s="17">
        <v>19115.7</v>
      </c>
      <c r="U17" s="15">
        <f t="shared" si="4"/>
        <v>61275.7</v>
      </c>
      <c r="V17" s="3"/>
    </row>
    <row r="18" spans="1:22" ht="12.75" customHeight="1">
      <c r="A18" s="23" t="s">
        <v>56</v>
      </c>
      <c r="B18" s="20" t="s">
        <v>57</v>
      </c>
      <c r="C18" s="26">
        <v>28.2</v>
      </c>
      <c r="D18" s="15">
        <f t="shared" si="0"/>
        <v>28.199999999999996</v>
      </c>
      <c r="E18" s="17">
        <v>0</v>
      </c>
      <c r="F18" s="17">
        <v>4.7</v>
      </c>
      <c r="G18" s="17">
        <v>2.3</v>
      </c>
      <c r="H18" s="15">
        <f t="shared" si="1"/>
        <v>7</v>
      </c>
      <c r="I18" s="17">
        <v>2.4</v>
      </c>
      <c r="J18" s="17">
        <v>2.3</v>
      </c>
      <c r="K18" s="17">
        <v>2.4</v>
      </c>
      <c r="L18" s="15">
        <f t="shared" si="2"/>
        <v>7.1</v>
      </c>
      <c r="M18" s="17">
        <v>2.4</v>
      </c>
      <c r="N18" s="17">
        <v>2.3</v>
      </c>
      <c r="O18" s="17">
        <v>2.3</v>
      </c>
      <c r="P18" s="22"/>
      <c r="Q18" s="15">
        <f t="shared" si="3"/>
        <v>6.999999999999999</v>
      </c>
      <c r="R18" s="17">
        <v>2.4</v>
      </c>
      <c r="S18" s="17">
        <v>2.3</v>
      </c>
      <c r="T18" s="17">
        <v>2.4</v>
      </c>
      <c r="U18" s="15">
        <f t="shared" si="4"/>
        <v>7.1</v>
      </c>
      <c r="V18" s="3"/>
    </row>
    <row r="19" spans="1:22" ht="24" customHeight="1">
      <c r="A19" s="23" t="s">
        <v>58</v>
      </c>
      <c r="B19" s="20" t="s">
        <v>59</v>
      </c>
      <c r="C19" s="17">
        <v>0</v>
      </c>
      <c r="D19" s="15">
        <f t="shared" si="0"/>
        <v>0</v>
      </c>
      <c r="E19" s="17">
        <v>0</v>
      </c>
      <c r="F19" s="17">
        <v>0</v>
      </c>
      <c r="G19" s="17">
        <v>0</v>
      </c>
      <c r="H19" s="15">
        <f t="shared" si="1"/>
        <v>0</v>
      </c>
      <c r="I19" s="17">
        <v>0</v>
      </c>
      <c r="J19" s="17">
        <v>0</v>
      </c>
      <c r="K19" s="17">
        <v>0</v>
      </c>
      <c r="L19" s="15">
        <f t="shared" si="2"/>
        <v>0</v>
      </c>
      <c r="M19" s="17">
        <v>0</v>
      </c>
      <c r="N19" s="17">
        <v>0</v>
      </c>
      <c r="O19" s="17">
        <v>0</v>
      </c>
      <c r="P19" s="22"/>
      <c r="Q19" s="15">
        <f t="shared" si="3"/>
        <v>0</v>
      </c>
      <c r="R19" s="17">
        <v>0</v>
      </c>
      <c r="S19" s="17">
        <v>0</v>
      </c>
      <c r="T19" s="17">
        <v>0</v>
      </c>
      <c r="U19" s="15">
        <f t="shared" si="4"/>
        <v>0</v>
      </c>
      <c r="V19" s="3"/>
    </row>
    <row r="20" spans="1:22" ht="12.75" customHeight="1">
      <c r="A20" s="23" t="s">
        <v>60</v>
      </c>
      <c r="B20" s="20" t="s">
        <v>61</v>
      </c>
      <c r="C20" s="17">
        <v>0</v>
      </c>
      <c r="D20" s="15">
        <f t="shared" si="0"/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2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3" t="s">
        <v>62</v>
      </c>
      <c r="B21" s="20" t="s">
        <v>63</v>
      </c>
      <c r="C21" s="26">
        <v>27406.8</v>
      </c>
      <c r="D21" s="15">
        <f t="shared" si="0"/>
        <v>27406.800000000003</v>
      </c>
      <c r="E21" s="17">
        <v>799.1</v>
      </c>
      <c r="F21" s="17">
        <v>2007.6</v>
      </c>
      <c r="G21" s="17">
        <v>2025</v>
      </c>
      <c r="H21" s="15">
        <f t="shared" si="1"/>
        <v>4831.7</v>
      </c>
      <c r="I21" s="17">
        <v>2084</v>
      </c>
      <c r="J21" s="17">
        <v>1757</v>
      </c>
      <c r="K21" s="17">
        <v>2457</v>
      </c>
      <c r="L21" s="15">
        <f t="shared" si="2"/>
        <v>6298</v>
      </c>
      <c r="M21" s="17">
        <v>3074</v>
      </c>
      <c r="N21" s="21">
        <v>2536</v>
      </c>
      <c r="O21" s="21">
        <v>2803</v>
      </c>
      <c r="P21" s="22"/>
      <c r="Q21" s="15">
        <f t="shared" si="3"/>
        <v>8413</v>
      </c>
      <c r="R21" s="17">
        <v>1917</v>
      </c>
      <c r="S21" s="17">
        <v>2940</v>
      </c>
      <c r="T21" s="17">
        <v>3007.1</v>
      </c>
      <c r="U21" s="15">
        <f t="shared" si="4"/>
        <v>7864.1</v>
      </c>
      <c r="V21" s="3"/>
    </row>
    <row r="22" spans="1:22" ht="12.75" customHeight="1">
      <c r="A22" s="25" t="s">
        <v>64</v>
      </c>
      <c r="B22" s="14" t="s">
        <v>65</v>
      </c>
      <c r="C22" s="26">
        <f>C11-C15</f>
        <v>-1144.699999999997</v>
      </c>
      <c r="D22" s="15">
        <f t="shared" si="0"/>
        <v>-1144.7000000000044</v>
      </c>
      <c r="E22" s="26">
        <f>E11-E15</f>
        <v>10773.199999999999</v>
      </c>
      <c r="F22" s="26">
        <f>F11-F15</f>
        <v>-134.0999999999999</v>
      </c>
      <c r="G22" s="26">
        <f>G11-G15</f>
        <v>-140.99999999999977</v>
      </c>
      <c r="H22" s="15">
        <f t="shared" si="1"/>
        <v>10498.099999999999</v>
      </c>
      <c r="I22" s="26">
        <f>I11-I15</f>
        <v>-120.20000000000027</v>
      </c>
      <c r="J22" s="26">
        <f>J11-J15</f>
        <v>-192.20000000000005</v>
      </c>
      <c r="K22" s="26">
        <f>K11-K15</f>
        <v>-190.80000000000018</v>
      </c>
      <c r="L22" s="15">
        <f t="shared" si="2"/>
        <v>-503.2000000000005</v>
      </c>
      <c r="M22" s="26">
        <f>M11-M15</f>
        <v>-119.80000000000018</v>
      </c>
      <c r="N22" s="26">
        <f>N11-N15</f>
        <v>1808.3000000000002</v>
      </c>
      <c r="O22" s="26">
        <f>O11-O15</f>
        <v>-190.6999999999989</v>
      </c>
      <c r="P22" s="26"/>
      <c r="Q22" s="15">
        <f t="shared" si="3"/>
        <v>1497.800000000001</v>
      </c>
      <c r="R22" s="26">
        <f>R11-R15</f>
        <v>-10329.800000000001</v>
      </c>
      <c r="S22" s="26">
        <f>S11-S15</f>
        <v>-1169.4000000000015</v>
      </c>
      <c r="T22" s="26">
        <f>T11-T15</f>
        <v>-1138.2000000000007</v>
      </c>
      <c r="U22" s="15">
        <f t="shared" si="4"/>
        <v>-12637.400000000003</v>
      </c>
      <c r="V22" s="3"/>
    </row>
    <row r="23" spans="1:22" ht="12.75" customHeight="1">
      <c r="A23" s="25" t="s">
        <v>66</v>
      </c>
      <c r="B23" s="14" t="s">
        <v>67</v>
      </c>
      <c r="C23" s="26">
        <f>C24-C29+C36</f>
        <v>1144.699999999997</v>
      </c>
      <c r="D23" s="15">
        <f>D24-D29+D36</f>
        <v>1144.7000000000044</v>
      </c>
      <c r="E23" s="26">
        <f>E24-E29+E36</f>
        <v>-10773.199999999999</v>
      </c>
      <c r="F23" s="26">
        <f>F24-F29+F36</f>
        <v>134.10000000000036</v>
      </c>
      <c r="G23" s="26">
        <f>G24-G29+G36</f>
        <v>141</v>
      </c>
      <c r="H23" s="15">
        <f t="shared" si="1"/>
        <v>-10498.099999999999</v>
      </c>
      <c r="I23" s="26">
        <f>I24-I29+I36</f>
        <v>120.20000000000073</v>
      </c>
      <c r="J23" s="26">
        <f>J24-J29+J36</f>
        <v>192.20000000000073</v>
      </c>
      <c r="K23" s="26">
        <f>K24-K29+K36</f>
        <v>190.79999999999927</v>
      </c>
      <c r="L23" s="15">
        <f t="shared" si="2"/>
        <v>503.2000000000007</v>
      </c>
      <c r="M23" s="26">
        <f>M24-M29+M36</f>
        <v>119.79999999999927</v>
      </c>
      <c r="N23" s="26">
        <f>N24-N29+N36</f>
        <v>-1808.2999999999993</v>
      </c>
      <c r="O23" s="26">
        <f>O24-O29+O36</f>
        <v>190.6999999999989</v>
      </c>
      <c r="P23" s="26"/>
      <c r="Q23" s="15">
        <f t="shared" si="3"/>
        <v>-1497.800000000001</v>
      </c>
      <c r="R23" s="26">
        <f>R24-R29+R36</f>
        <v>10329.800000000001</v>
      </c>
      <c r="S23" s="26">
        <f>S24-S29+S36</f>
        <v>1169.4000000000015</v>
      </c>
      <c r="T23" s="26">
        <f>T24-T29+T36</f>
        <v>1138.2000000000007</v>
      </c>
      <c r="U23" s="15">
        <f t="shared" si="4"/>
        <v>12637.400000000003</v>
      </c>
      <c r="V23" s="3"/>
    </row>
    <row r="24" spans="1:22" ht="24" customHeight="1">
      <c r="A24" s="25" t="s">
        <v>68</v>
      </c>
      <c r="B24" s="14" t="s">
        <v>69</v>
      </c>
      <c r="C24" s="15">
        <f>C26</f>
        <v>0</v>
      </c>
      <c r="D24" s="15">
        <f aca="true" t="shared" si="5" ref="D24:D33">H24+L24+Q24+U24</f>
        <v>0</v>
      </c>
      <c r="E24" s="26"/>
      <c r="F24" s="26"/>
      <c r="G24" s="26"/>
      <c r="H24" s="15">
        <f t="shared" si="1"/>
        <v>0</v>
      </c>
      <c r="I24" s="26"/>
      <c r="J24" s="26"/>
      <c r="K24" s="26"/>
      <c r="L24" s="15">
        <f t="shared" si="2"/>
        <v>0</v>
      </c>
      <c r="M24" s="26"/>
      <c r="N24" s="26"/>
      <c r="O24" s="26"/>
      <c r="P24" s="27"/>
      <c r="Q24" s="15">
        <f t="shared" si="3"/>
        <v>0</v>
      </c>
      <c r="R24" s="26"/>
      <c r="S24" s="26"/>
      <c r="T24" s="26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1"/>
      <c r="O25" s="21"/>
      <c r="P25" s="22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2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3" t="s">
        <v>72</v>
      </c>
      <c r="B27" s="20" t="s">
        <v>73</v>
      </c>
      <c r="C27" s="15">
        <v>0</v>
      </c>
      <c r="D27" s="15">
        <f t="shared" si="5"/>
        <v>0</v>
      </c>
      <c r="E27" s="24"/>
      <c r="F27" s="24"/>
      <c r="G27" s="24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2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2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6">
        <f>E31</f>
        <v>0</v>
      </c>
      <c r="F29" s="26">
        <f>F31</f>
        <v>0</v>
      </c>
      <c r="G29" s="26">
        <f>G31</f>
        <v>0</v>
      </c>
      <c r="H29" s="15">
        <f t="shared" si="1"/>
        <v>0</v>
      </c>
      <c r="I29" s="26">
        <f>I31</f>
        <v>0</v>
      </c>
      <c r="J29" s="26">
        <f>J31</f>
        <v>0</v>
      </c>
      <c r="K29" s="26">
        <f>K31</f>
        <v>0</v>
      </c>
      <c r="L29" s="15">
        <f t="shared" si="2"/>
        <v>0</v>
      </c>
      <c r="M29" s="26">
        <f>M31</f>
        <v>0</v>
      </c>
      <c r="N29" s="26">
        <f>N31</f>
        <v>0</v>
      </c>
      <c r="O29" s="26">
        <f>O31</f>
        <v>0</v>
      </c>
      <c r="P29" s="26"/>
      <c r="Q29" s="15">
        <f t="shared" si="3"/>
        <v>0</v>
      </c>
      <c r="R29" s="26">
        <f>R31</f>
        <v>0</v>
      </c>
      <c r="S29" s="26">
        <f>S31</f>
        <v>0</v>
      </c>
      <c r="T29" s="26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4"/>
      <c r="F30" s="24"/>
      <c r="G30" s="24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2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4"/>
      <c r="F31" s="24"/>
      <c r="G31" s="24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2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3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2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-1144.699999999997</v>
      </c>
      <c r="D33" s="15">
        <f t="shared" si="5"/>
        <v>-1144.7000000000044</v>
      </c>
      <c r="E33" s="26">
        <f>E22+E24-E29</f>
        <v>10773.199999999999</v>
      </c>
      <c r="F33" s="26">
        <f>F22+F24-F29</f>
        <v>-134.0999999999999</v>
      </c>
      <c r="G33" s="26">
        <f>G22+G24-G29</f>
        <v>-140.99999999999977</v>
      </c>
      <c r="H33" s="15">
        <f t="shared" si="1"/>
        <v>10498.099999999999</v>
      </c>
      <c r="I33" s="26">
        <f>I22+I24-I29</f>
        <v>-120.20000000000027</v>
      </c>
      <c r="J33" s="26">
        <f>J22+J24-J29</f>
        <v>-192.20000000000005</v>
      </c>
      <c r="K33" s="26">
        <f>K22+K24-K29</f>
        <v>-190.80000000000018</v>
      </c>
      <c r="L33" s="15">
        <f t="shared" si="2"/>
        <v>-503.2000000000005</v>
      </c>
      <c r="M33" s="26">
        <f>M22+M24-M29</f>
        <v>-119.80000000000018</v>
      </c>
      <c r="N33" s="26">
        <f>N22+N24-N29</f>
        <v>1808.3000000000002</v>
      </c>
      <c r="O33" s="26">
        <f>O22+O24-O29</f>
        <v>-190.6999999999989</v>
      </c>
      <c r="P33" s="26"/>
      <c r="Q33" s="15">
        <f t="shared" si="3"/>
        <v>1497.800000000001</v>
      </c>
      <c r="R33" s="26">
        <f>R22+R24-R29</f>
        <v>-10329.800000000001</v>
      </c>
      <c r="S33" s="26">
        <f>S22+S24-S29</f>
        <v>-1169.4000000000015</v>
      </c>
      <c r="T33" s="26">
        <f>T22+T24-T29</f>
        <v>-1138.2000000000007</v>
      </c>
      <c r="U33" s="15">
        <f t="shared" si="4"/>
        <v>-12637.400000000003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f>E34</f>
        <v>1144.7</v>
      </c>
      <c r="E34" s="17">
        <v>1144.7</v>
      </c>
      <c r="F34" s="17">
        <f>E35</f>
        <v>11917.9</v>
      </c>
      <c r="G34" s="17">
        <f>F35</f>
        <v>11783.8</v>
      </c>
      <c r="H34" s="15">
        <f>E34</f>
        <v>1144.7</v>
      </c>
      <c r="I34" s="17">
        <f>G35</f>
        <v>11642.8</v>
      </c>
      <c r="J34" s="17">
        <f>I35</f>
        <v>11522.599999999999</v>
      </c>
      <c r="K34" s="17">
        <f>J35</f>
        <v>11330.399999999998</v>
      </c>
      <c r="L34" s="15">
        <f>I34</f>
        <v>11642.8</v>
      </c>
      <c r="M34" s="17">
        <f>K35</f>
        <v>11139.599999999999</v>
      </c>
      <c r="N34" s="17">
        <f>M35</f>
        <v>11019.8</v>
      </c>
      <c r="O34" s="17">
        <f>N35</f>
        <v>12828.099999999999</v>
      </c>
      <c r="P34" s="22"/>
      <c r="Q34" s="15">
        <f>M34</f>
        <v>11139.599999999999</v>
      </c>
      <c r="R34" s="17">
        <f>O35</f>
        <v>12637.4</v>
      </c>
      <c r="S34" s="17">
        <f>R35</f>
        <v>2307.5999999999985</v>
      </c>
      <c r="T34" s="17">
        <f>S35</f>
        <v>1138.199999999997</v>
      </c>
      <c r="U34" s="15">
        <f>R34</f>
        <v>12637.4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-1144.699999999997</v>
      </c>
      <c r="D35" s="15">
        <f>T35</f>
        <v>-3.637978807091713E-12</v>
      </c>
      <c r="E35" s="17">
        <f>E34+E33</f>
        <v>11917.9</v>
      </c>
      <c r="F35" s="17">
        <f>F34+F33</f>
        <v>11783.8</v>
      </c>
      <c r="G35" s="17">
        <f>G34+G33</f>
        <v>11642.8</v>
      </c>
      <c r="H35" s="15">
        <f>G35</f>
        <v>11642.8</v>
      </c>
      <c r="I35" s="17">
        <f>I34+I33</f>
        <v>11522.599999999999</v>
      </c>
      <c r="J35" s="17">
        <f>J34+J33</f>
        <v>11330.399999999998</v>
      </c>
      <c r="K35" s="17">
        <f>K34+K33</f>
        <v>11139.599999999999</v>
      </c>
      <c r="L35" s="15">
        <f>K35</f>
        <v>11139.599999999999</v>
      </c>
      <c r="M35" s="17">
        <f>M34+M33</f>
        <v>11019.8</v>
      </c>
      <c r="N35" s="17">
        <f>N34+N33</f>
        <v>12828.099999999999</v>
      </c>
      <c r="O35" s="17">
        <f>O34+O33</f>
        <v>12637.4</v>
      </c>
      <c r="P35" s="22"/>
      <c r="Q35" s="15">
        <f>O35</f>
        <v>12637.4</v>
      </c>
      <c r="R35" s="17">
        <f>R34+R33</f>
        <v>2307.5999999999985</v>
      </c>
      <c r="S35" s="17">
        <f>S34+S33</f>
        <v>1138.199999999997</v>
      </c>
      <c r="T35" s="17">
        <f>T34+T33</f>
        <v>-3.637978807091713E-12</v>
      </c>
      <c r="U35" s="15">
        <f>T35</f>
        <v>-3.637978807091713E-12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1144.699999999997</v>
      </c>
      <c r="D36" s="15">
        <f>H36+L36+Q36+U36</f>
        <v>1144.7000000000044</v>
      </c>
      <c r="E36" s="17">
        <f>E34-E35</f>
        <v>-10773.199999999999</v>
      </c>
      <c r="F36" s="17">
        <f>F34-F35</f>
        <v>134.10000000000036</v>
      </c>
      <c r="G36" s="17">
        <f>G34-G35</f>
        <v>141</v>
      </c>
      <c r="H36" s="15">
        <f>E36+F36+G36</f>
        <v>-10498.099999999999</v>
      </c>
      <c r="I36" s="17">
        <f>I34-I35</f>
        <v>120.20000000000073</v>
      </c>
      <c r="J36" s="17">
        <f>J34-J35</f>
        <v>192.20000000000073</v>
      </c>
      <c r="K36" s="17">
        <f>K34-K35</f>
        <v>190.79999999999927</v>
      </c>
      <c r="L36" s="15">
        <f>I36+J36+K36</f>
        <v>503.2000000000007</v>
      </c>
      <c r="M36" s="17">
        <f>M34-M35</f>
        <v>119.79999999999927</v>
      </c>
      <c r="N36" s="17">
        <f>N34-N35</f>
        <v>-1808.2999999999993</v>
      </c>
      <c r="O36" s="17">
        <f>O34-O35</f>
        <v>190.6999999999989</v>
      </c>
      <c r="P36" s="17"/>
      <c r="Q36" s="15">
        <f>M36+N36+O36</f>
        <v>-1497.800000000001</v>
      </c>
      <c r="R36" s="17">
        <f>R34-R35</f>
        <v>10329.800000000001</v>
      </c>
      <c r="S36" s="17">
        <f>S34-S35</f>
        <v>1169.4000000000015</v>
      </c>
      <c r="T36" s="17">
        <f>T34-T35</f>
        <v>1138.2000000000007</v>
      </c>
      <c r="U36" s="15">
        <f>R36+S36+T36</f>
        <v>12637.400000000003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6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93</v>
      </c>
      <c r="B38" s="35"/>
      <c r="C38" s="36"/>
      <c r="D38" s="36"/>
      <c r="E38" s="36"/>
      <c r="F38" s="35"/>
      <c r="G38" s="37" t="s">
        <v>92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2020-02-09T14:06:41Z</cp:lastPrinted>
  <dcterms:modified xsi:type="dcterms:W3CDTF">2020-02-09T14:10:15Z</dcterms:modified>
  <cp:category/>
  <cp:version/>
  <cp:contentType/>
  <cp:contentStatus/>
</cp:coreProperties>
</file>